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me\Desktop\"/>
    </mc:Choice>
  </mc:AlternateContent>
  <xr:revisionPtr revIDLastSave="0" documentId="13_ncr:1_{30B99F04-E45E-4534-B476-4E2ECC7C6583}" xr6:coauthVersionLast="47" xr6:coauthVersionMax="47" xr10:uidLastSave="{00000000-0000-0000-0000-000000000000}"/>
  <bookViews>
    <workbookView xWindow="-108" yWindow="-108" windowWidth="23256" windowHeight="12456" xr2:uid="{C00762AE-CD74-4059-B7C6-57EA8E319358}"/>
  </bookViews>
  <sheets>
    <sheet name="Berechnungstool" sheetId="1" r:id="rId1"/>
    <sheet name="Rechenbeispiel Heidi" sheetId="4" r:id="rId2"/>
    <sheet name="Dropdown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4" l="1"/>
  <c r="C20" i="4"/>
  <c r="C19" i="4"/>
  <c r="C18" i="4"/>
  <c r="G15" i="4"/>
  <c r="G15" i="1"/>
  <c r="C19" i="1"/>
  <c r="C20" i="1"/>
  <c r="C21" i="1"/>
  <c r="C18" i="1"/>
  <c r="C22" i="4" l="1"/>
  <c r="C26" i="4" s="1"/>
  <c r="C22" i="1"/>
  <c r="C26" i="1" s="1"/>
  <c r="C25" i="4" l="1"/>
  <c r="C25" i="1"/>
</calcChain>
</file>

<file path=xl/sharedStrings.xml><?xml version="1.0" encoding="utf-8"?>
<sst xmlns="http://schemas.openxmlformats.org/spreadsheetml/2006/main" count="98" uniqueCount="44">
  <si>
    <t>Rollwiderstand</t>
  </si>
  <si>
    <t>-</t>
  </si>
  <si>
    <t>Max. Geschwindigkeit</t>
  </si>
  <si>
    <t>km/h</t>
  </si>
  <si>
    <t>kg</t>
  </si>
  <si>
    <t>%</t>
  </si>
  <si>
    <t>Masse des Zuges (inkl.Lok)</t>
  </si>
  <si>
    <t>erforderliche Zugkraft Rollwiderstand</t>
  </si>
  <si>
    <t>erforderliche Zugkraft Beschleunigung</t>
  </si>
  <si>
    <t>erforderliche Zugkraft Kurvenwiderstand</t>
  </si>
  <si>
    <t>Summe erforderliche Zugkraft</t>
  </si>
  <si>
    <t>W</t>
  </si>
  <si>
    <t>erforderliche Zugkraft Steigung</t>
  </si>
  <si>
    <t>erforderliches Lokgewicht</t>
  </si>
  <si>
    <t>Beschleunigungsbeiwert</t>
  </si>
  <si>
    <t>erforderliche Leistung für E-Motor</t>
  </si>
  <si>
    <t>Daten zum Zug</t>
  </si>
  <si>
    <t>Widerstandsbeiwerte</t>
  </si>
  <si>
    <t>Daten zur Strecke</t>
  </si>
  <si>
    <t>Sicherheitsfaktoren</t>
  </si>
  <si>
    <t>Zugkraftberechnung</t>
  </si>
  <si>
    <t>Rollwiderstand Kurve</t>
  </si>
  <si>
    <t>gegen Schleudern</t>
  </si>
  <si>
    <t>Puffer Motor</t>
  </si>
  <si>
    <t>Anforderung an Lokomotive</t>
  </si>
  <si>
    <t>errechnete Werte</t>
  </si>
  <si>
    <t>muss eingegeben werden</t>
  </si>
  <si>
    <t>kann eingegeben werden</t>
  </si>
  <si>
    <t>default 0,003</t>
  </si>
  <si>
    <t>Jonas Sommer</t>
  </si>
  <si>
    <t>Stand 09.08.2024</t>
  </si>
  <si>
    <t>max. zu befahrende Steigung</t>
  </si>
  <si>
    <t>Auslegung für Motorleistung und Lokgewicht für elektrische Gartenbahnlokomotiven</t>
  </si>
  <si>
    <t>Reibwert: Laborbedingung</t>
  </si>
  <si>
    <t>Reibwert: trocken (min)</t>
  </si>
  <si>
    <t>Reibwert: trocken (max)</t>
  </si>
  <si>
    <t>Reibwert: nass (min)</t>
  </si>
  <si>
    <t>Reibwert: nass (max)</t>
  </si>
  <si>
    <t>Reibwert: feucht</t>
  </si>
  <si>
    <t>Reibwert: ölig</t>
  </si>
  <si>
    <t>Grundlage zur Berechnung der benötigten Zugkraft ist die 
Masse des Zuges, des Rollwiderstands und der zu befahrenden
Steigung.
Die angegebenen Reibwerte wurden aus dem Buch Maschinen-elemente von Roloff/Matek und der Rollwiderstand aus dem Buch "Der Alpenrhein und seine Regulierung" übernommen.</t>
  </si>
  <si>
    <t>Rechenbeipiel für die E-Lok Heidi in 5 Zoll der "Dienstbahn der Internationalen Rheinregulierung"</t>
  </si>
  <si>
    <t>default 0,002</t>
  </si>
  <si>
    <t>Gebaut wurde die Lok mit einer Antriebsleistung von 560W. Sie erreicht ein Betriebsgewicht von 90kg. Die 3% Steigung mit einem Personenzug meistert sie ohne Probleme.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</si>
</sst>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6.5"/>
      <color theme="1"/>
      <name val="Bahnschrift"/>
      <family val="2"/>
    </font>
    <font>
      <sz val="9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9" xfId="0" applyFont="1" applyFill="1" applyBorder="1"/>
    <xf numFmtId="0" fontId="2" fillId="3" borderId="13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2" fillId="3" borderId="18" xfId="0" applyFont="1" applyFill="1" applyBorder="1"/>
    <xf numFmtId="0" fontId="2" fillId="5" borderId="1" xfId="0" applyFont="1" applyFill="1" applyBorder="1"/>
    <xf numFmtId="0" fontId="2" fillId="5" borderId="8" xfId="0" applyFont="1" applyFill="1" applyBorder="1"/>
    <xf numFmtId="0" fontId="2" fillId="5" borderId="7" xfId="0" applyFont="1" applyFill="1" applyBorder="1"/>
    <xf numFmtId="164" fontId="2" fillId="6" borderId="1" xfId="0" applyNumberFormat="1" applyFont="1" applyFill="1" applyBorder="1"/>
    <xf numFmtId="0" fontId="2" fillId="6" borderId="14" xfId="0" applyFont="1" applyFill="1" applyBorder="1"/>
    <xf numFmtId="2" fontId="2" fillId="6" borderId="17" xfId="0" applyNumberFormat="1" applyFont="1" applyFill="1" applyBorder="1"/>
    <xf numFmtId="1" fontId="2" fillId="6" borderId="1" xfId="0" applyNumberFormat="1" applyFont="1" applyFill="1" applyBorder="1"/>
    <xf numFmtId="1" fontId="2" fillId="6" borderId="8" xfId="0" applyNumberFormat="1" applyFont="1" applyFill="1" applyBorder="1"/>
    <xf numFmtId="0" fontId="2" fillId="6" borderId="8" xfId="0" applyFont="1" applyFill="1" applyBorder="1"/>
    <xf numFmtId="0" fontId="2" fillId="7" borderId="1" xfId="0" applyFont="1" applyFill="1" applyBorder="1"/>
    <xf numFmtId="0" fontId="2" fillId="7" borderId="8" xfId="0" applyFont="1" applyFill="1" applyBorder="1"/>
    <xf numFmtId="0" fontId="0" fillId="7" borderId="21" xfId="0" applyFill="1" applyBorder="1"/>
    <xf numFmtId="0" fontId="0" fillId="5" borderId="20" xfId="0" applyFill="1" applyBorder="1"/>
    <xf numFmtId="0" fontId="0" fillId="6" borderId="19" xfId="0" applyFill="1" applyBorder="1"/>
    <xf numFmtId="0" fontId="3" fillId="2" borderId="0" xfId="0" applyFont="1" applyFill="1"/>
    <xf numFmtId="0" fontId="4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 wrapText="1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7777</xdr:colOff>
      <xdr:row>1</xdr:row>
      <xdr:rowOff>9525</xdr:rowOff>
    </xdr:from>
    <xdr:to>
      <xdr:col>15</xdr:col>
      <xdr:colOff>457200</xdr:colOff>
      <xdr:row>14</xdr:row>
      <xdr:rowOff>111652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FA28229-F8EB-62CA-7B0B-D55AAB4D4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8002" y="200025"/>
          <a:ext cx="5021423" cy="328347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0</xdr:row>
      <xdr:rowOff>95250</xdr:rowOff>
    </xdr:from>
    <xdr:to>
      <xdr:col>0</xdr:col>
      <xdr:colOff>683330</xdr:colOff>
      <xdr:row>3</xdr:row>
      <xdr:rowOff>76200</xdr:rowOff>
    </xdr:to>
    <xdr:pic>
      <xdr:nvPicPr>
        <xdr:cNvPr id="4" name="Grafik 3" descr="logo">
          <a:extLst>
            <a:ext uri="{FF2B5EF4-FFF2-40B4-BE49-F238E27FC236}">
              <a16:creationId xmlns:a16="http://schemas.microsoft.com/office/drawing/2014/main" id="{3287E3A6-2C35-814C-6010-E1D74F64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5250"/>
          <a:ext cx="540454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19049</xdr:colOff>
      <xdr:row>15</xdr:row>
      <xdr:rowOff>95250</xdr:rowOff>
    </xdr:from>
    <xdr:to>
      <xdr:col>8</xdr:col>
      <xdr:colOff>0</xdr:colOff>
      <xdr:row>17</xdr:row>
      <xdr:rowOff>142875</xdr:rowOff>
    </xdr:to>
    <xdr:sp macro="" textlink="">
      <xdr:nvSpPr>
        <xdr:cNvPr id="5" name="Legende: Linie 4">
          <a:extLst>
            <a:ext uri="{FF2B5EF4-FFF2-40B4-BE49-F238E27FC236}">
              <a16:creationId xmlns:a16="http://schemas.microsoft.com/office/drawing/2014/main" id="{6830C1BC-2B60-7718-0A90-77F9116DAA34}"/>
            </a:ext>
          </a:extLst>
        </xdr:cNvPr>
        <xdr:cNvSpPr/>
      </xdr:nvSpPr>
      <xdr:spPr>
        <a:xfrm>
          <a:off x="7515224" y="3086100"/>
          <a:ext cx="1143001" cy="438150"/>
        </a:xfrm>
        <a:prstGeom prst="borderCallout1">
          <a:avLst>
            <a:gd name="adj1" fmla="val 49185"/>
            <a:gd name="adj2" fmla="val -368"/>
            <a:gd name="adj3" fmla="val -44022"/>
            <a:gd name="adj4" fmla="val -45413"/>
          </a:avLst>
        </a:prstGeom>
        <a:ln>
          <a:tailEnd type="stealth"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Empfehlung</a:t>
          </a:r>
        </a:p>
        <a:p>
          <a:pPr algn="l"/>
          <a:r>
            <a:rPr lang="de-DE" sz="1100"/>
            <a:t>trocken (min)</a:t>
          </a:r>
        </a:p>
      </xdr:txBody>
    </xdr:sp>
    <xdr:clientData/>
  </xdr:twoCellAnchor>
  <xdr:twoCellAnchor editAs="oneCell">
    <xdr:from>
      <xdr:col>9</xdr:col>
      <xdr:colOff>54429</xdr:colOff>
      <xdr:row>14</xdr:row>
      <xdr:rowOff>141515</xdr:rowOff>
    </xdr:from>
    <xdr:to>
      <xdr:col>12</xdr:col>
      <xdr:colOff>740229</xdr:colOff>
      <xdr:row>24</xdr:row>
      <xdr:rowOff>27742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602993C-142E-5B15-9C07-830BA7B07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31829" y="3494315"/>
          <a:ext cx="3037114" cy="19653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7777</xdr:colOff>
      <xdr:row>1</xdr:row>
      <xdr:rowOff>9525</xdr:rowOff>
    </xdr:from>
    <xdr:to>
      <xdr:col>15</xdr:col>
      <xdr:colOff>457200</xdr:colOff>
      <xdr:row>14</xdr:row>
      <xdr:rowOff>111652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A2689F4-00CD-45BC-B16D-14986807A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8002" y="200025"/>
          <a:ext cx="5021423" cy="328347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0</xdr:row>
      <xdr:rowOff>95250</xdr:rowOff>
    </xdr:from>
    <xdr:to>
      <xdr:col>0</xdr:col>
      <xdr:colOff>683330</xdr:colOff>
      <xdr:row>3</xdr:row>
      <xdr:rowOff>76200</xdr:rowOff>
    </xdr:to>
    <xdr:pic>
      <xdr:nvPicPr>
        <xdr:cNvPr id="3" name="Grafik 2" descr="logo">
          <a:extLst>
            <a:ext uri="{FF2B5EF4-FFF2-40B4-BE49-F238E27FC236}">
              <a16:creationId xmlns:a16="http://schemas.microsoft.com/office/drawing/2014/main" id="{77538638-5988-48D1-80F6-3E5A50C12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5250"/>
          <a:ext cx="540454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695324</xdr:colOff>
      <xdr:row>5</xdr:row>
      <xdr:rowOff>66674</xdr:rowOff>
    </xdr:from>
    <xdr:to>
      <xdr:col>9</xdr:col>
      <xdr:colOff>352425</xdr:colOff>
      <xdr:row>6</xdr:row>
      <xdr:rowOff>495300</xdr:rowOff>
    </xdr:to>
    <xdr:sp macro="" textlink="">
      <xdr:nvSpPr>
        <xdr:cNvPr id="4" name="Legende: Linie 3">
          <a:extLst>
            <a:ext uri="{FF2B5EF4-FFF2-40B4-BE49-F238E27FC236}">
              <a16:creationId xmlns:a16="http://schemas.microsoft.com/office/drawing/2014/main" id="{8776E097-AB5B-44CA-9C4B-B944A166EF58}"/>
            </a:ext>
          </a:extLst>
        </xdr:cNvPr>
        <xdr:cNvSpPr/>
      </xdr:nvSpPr>
      <xdr:spPr>
        <a:xfrm>
          <a:off x="8191499" y="1104899"/>
          <a:ext cx="1581151" cy="628651"/>
        </a:xfrm>
        <a:prstGeom prst="borderCallout1">
          <a:avLst>
            <a:gd name="adj1" fmla="val 49185"/>
            <a:gd name="adj2" fmla="val -368"/>
            <a:gd name="adj3" fmla="val 202947"/>
            <a:gd name="adj4" fmla="val -16497"/>
          </a:avLst>
        </a:prstGeom>
        <a:ln>
          <a:tailEnd type="stealth"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Die</a:t>
          </a:r>
          <a:r>
            <a:rPr lang="de-DE" sz="1100" baseline="0"/>
            <a:t> Lok soll einen Zug mit einer Masse von bis zu 400kg ziehen können </a:t>
          </a:r>
          <a:endParaRPr lang="de-DE" sz="1100"/>
        </a:p>
      </xdr:txBody>
    </xdr:sp>
    <xdr:clientData/>
  </xdr:twoCellAnchor>
  <xdr:twoCellAnchor editAs="oneCell">
    <xdr:from>
      <xdr:col>9</xdr:col>
      <xdr:colOff>28574</xdr:colOff>
      <xdr:row>15</xdr:row>
      <xdr:rowOff>67478</xdr:rowOff>
    </xdr:from>
    <xdr:to>
      <xdr:col>14</xdr:col>
      <xdr:colOff>55711</xdr:colOff>
      <xdr:row>29</xdr:row>
      <xdr:rowOff>65600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CE839E83-FBB6-3872-EA1E-D9181ACBD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48799" y="3639353"/>
          <a:ext cx="3837137" cy="2865147"/>
        </a:xfrm>
        <a:prstGeom prst="rect">
          <a:avLst/>
        </a:prstGeom>
      </xdr:spPr>
    </xdr:pic>
    <xdr:clientData/>
  </xdr:twoCellAnchor>
  <xdr:twoCellAnchor>
    <xdr:from>
      <xdr:col>8</xdr:col>
      <xdr:colOff>276224</xdr:colOff>
      <xdr:row>7</xdr:row>
      <xdr:rowOff>28576</xdr:rowOff>
    </xdr:from>
    <xdr:to>
      <xdr:col>10</xdr:col>
      <xdr:colOff>504825</xdr:colOff>
      <xdr:row>10</xdr:row>
      <xdr:rowOff>152401</xdr:rowOff>
    </xdr:to>
    <xdr:sp macro="" textlink="">
      <xdr:nvSpPr>
        <xdr:cNvPr id="6" name="Legende: Linie 5">
          <a:extLst>
            <a:ext uri="{FF2B5EF4-FFF2-40B4-BE49-F238E27FC236}">
              <a16:creationId xmlns:a16="http://schemas.microsoft.com/office/drawing/2014/main" id="{11974D38-F9E2-4B34-9943-04D187A78131}"/>
            </a:ext>
          </a:extLst>
        </xdr:cNvPr>
        <xdr:cNvSpPr/>
      </xdr:nvSpPr>
      <xdr:spPr>
        <a:xfrm>
          <a:off x="8934449" y="1885951"/>
          <a:ext cx="1752601" cy="781050"/>
        </a:xfrm>
        <a:prstGeom prst="borderCallout1">
          <a:avLst>
            <a:gd name="adj1" fmla="val 49185"/>
            <a:gd name="adj2" fmla="val -368"/>
            <a:gd name="adj3" fmla="val 87093"/>
            <a:gd name="adj4" fmla="val -47475"/>
          </a:avLst>
        </a:prstGeom>
        <a:ln>
          <a:tailEnd type="stealth"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Es wird eine Geschwindigkeit bei voller Last von bis zu 8 km/h gewünscht</a:t>
          </a:r>
        </a:p>
      </xdr:txBody>
    </xdr:sp>
    <xdr:clientData/>
  </xdr:twoCellAnchor>
  <xdr:twoCellAnchor>
    <xdr:from>
      <xdr:col>8</xdr:col>
      <xdr:colOff>276224</xdr:colOff>
      <xdr:row>12</xdr:row>
      <xdr:rowOff>28576</xdr:rowOff>
    </xdr:from>
    <xdr:to>
      <xdr:col>10</xdr:col>
      <xdr:colOff>504825</xdr:colOff>
      <xdr:row>15</xdr:row>
      <xdr:rowOff>152401</xdr:rowOff>
    </xdr:to>
    <xdr:sp macro="" textlink="">
      <xdr:nvSpPr>
        <xdr:cNvPr id="7" name="Legende: Linie 6">
          <a:extLst>
            <a:ext uri="{FF2B5EF4-FFF2-40B4-BE49-F238E27FC236}">
              <a16:creationId xmlns:a16="http://schemas.microsoft.com/office/drawing/2014/main" id="{379A999B-0034-477E-8DEE-196D4F032CAC}"/>
            </a:ext>
          </a:extLst>
        </xdr:cNvPr>
        <xdr:cNvSpPr/>
      </xdr:nvSpPr>
      <xdr:spPr>
        <a:xfrm>
          <a:off x="8934449" y="2943226"/>
          <a:ext cx="1752601" cy="781050"/>
        </a:xfrm>
        <a:prstGeom prst="borderCallout1">
          <a:avLst>
            <a:gd name="adj1" fmla="val 49185"/>
            <a:gd name="adj2" fmla="val -368"/>
            <a:gd name="adj3" fmla="val 41971"/>
            <a:gd name="adj4" fmla="val -42584"/>
          </a:avLst>
        </a:prstGeom>
        <a:ln>
          <a:tailEnd type="stealth"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Die</a:t>
          </a:r>
          <a:r>
            <a:rPr lang="de-DE" sz="1100" baseline="0"/>
            <a:t> Lok muss es schaffen den Zug eine 3% Steigung hinauf zu ziehen</a:t>
          </a:r>
          <a:endParaRPr lang="de-DE" sz="1100"/>
        </a:p>
      </xdr:txBody>
    </xdr:sp>
    <xdr:clientData/>
  </xdr:twoCellAnchor>
  <xdr:twoCellAnchor>
    <xdr:from>
      <xdr:col>5</xdr:col>
      <xdr:colOff>2400299</xdr:colOff>
      <xdr:row>16</xdr:row>
      <xdr:rowOff>95250</xdr:rowOff>
    </xdr:from>
    <xdr:to>
      <xdr:col>8</xdr:col>
      <xdr:colOff>542925</xdr:colOff>
      <xdr:row>20</xdr:row>
      <xdr:rowOff>152399</xdr:rowOff>
    </xdr:to>
    <xdr:sp macro="" textlink="">
      <xdr:nvSpPr>
        <xdr:cNvPr id="8" name="Legende: Linie 7">
          <a:extLst>
            <a:ext uri="{FF2B5EF4-FFF2-40B4-BE49-F238E27FC236}">
              <a16:creationId xmlns:a16="http://schemas.microsoft.com/office/drawing/2014/main" id="{CE23E5D8-E2D9-4B64-882B-6E72CB13486D}"/>
            </a:ext>
          </a:extLst>
        </xdr:cNvPr>
        <xdr:cNvSpPr/>
      </xdr:nvSpPr>
      <xdr:spPr>
        <a:xfrm>
          <a:off x="7592785" y="3839936"/>
          <a:ext cx="1843769" cy="884463"/>
        </a:xfrm>
        <a:prstGeom prst="borderCallout1">
          <a:avLst>
            <a:gd name="adj1" fmla="val 49185"/>
            <a:gd name="adj2" fmla="val -368"/>
            <a:gd name="adj3" fmla="val -44614"/>
            <a:gd name="adj4" fmla="val -34432"/>
          </a:avLst>
        </a:prstGeom>
        <a:ln>
          <a:tailEnd type="stealth"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Die</a:t>
          </a:r>
          <a:r>
            <a:rPr lang="de-DE" sz="1100" baseline="0"/>
            <a:t> Berechnung wird für trockene Schienen mit dem schlechtesten Wert durchgeführt</a:t>
          </a:r>
          <a:endParaRPr lang="de-DE" sz="1100"/>
        </a:p>
      </xdr:txBody>
    </xdr:sp>
    <xdr:clientData/>
  </xdr:twoCellAnchor>
  <xdr:twoCellAnchor>
    <xdr:from>
      <xdr:col>5</xdr:col>
      <xdr:colOff>9524</xdr:colOff>
      <xdr:row>28</xdr:row>
      <xdr:rowOff>66676</xdr:rowOff>
    </xdr:from>
    <xdr:to>
      <xdr:col>5</xdr:col>
      <xdr:colOff>1894114</xdr:colOff>
      <xdr:row>32</xdr:row>
      <xdr:rowOff>85726</xdr:rowOff>
    </xdr:to>
    <xdr:sp macro="" textlink="">
      <xdr:nvSpPr>
        <xdr:cNvPr id="9" name="Legende: Linie 8">
          <a:extLst>
            <a:ext uri="{FF2B5EF4-FFF2-40B4-BE49-F238E27FC236}">
              <a16:creationId xmlns:a16="http://schemas.microsoft.com/office/drawing/2014/main" id="{B16C8A30-8222-4DEE-B800-936CF8E2A899}"/>
            </a:ext>
          </a:extLst>
        </xdr:cNvPr>
        <xdr:cNvSpPr/>
      </xdr:nvSpPr>
      <xdr:spPr>
        <a:xfrm>
          <a:off x="5202010" y="6249762"/>
          <a:ext cx="1884590" cy="759278"/>
        </a:xfrm>
        <a:prstGeom prst="borderCallout1">
          <a:avLst>
            <a:gd name="adj1" fmla="val 49185"/>
            <a:gd name="adj2" fmla="val -368"/>
            <a:gd name="adj3" fmla="val -67785"/>
            <a:gd name="adj4" fmla="val -79540"/>
          </a:avLst>
        </a:prstGeom>
        <a:ln>
          <a:tailEnd type="stealth"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Als</a:t>
          </a:r>
          <a:r>
            <a:rPr lang="de-DE" sz="1100" baseline="0"/>
            <a:t> Ergebnis erhält man ein Lokgewicht von min  91 kg und eine Motorleistung von 512W</a:t>
          </a:r>
          <a:endParaRPr lang="de-DE" sz="1100"/>
        </a:p>
      </xdr:txBody>
    </xdr:sp>
    <xdr:clientData/>
  </xdr:twoCellAnchor>
  <xdr:twoCellAnchor editAs="oneCell">
    <xdr:from>
      <xdr:col>9</xdr:col>
      <xdr:colOff>19050</xdr:colOff>
      <xdr:row>30</xdr:row>
      <xdr:rowOff>57150</xdr:rowOff>
    </xdr:from>
    <xdr:to>
      <xdr:col>14</xdr:col>
      <xdr:colOff>76200</xdr:colOff>
      <xdr:row>42</xdr:row>
      <xdr:rowOff>182525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E46B7A2A-DAA8-9214-0561-95704457F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39275" y="6686550"/>
          <a:ext cx="3867150" cy="3173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3</xdr:row>
      <xdr:rowOff>57150</xdr:rowOff>
    </xdr:from>
    <xdr:to>
      <xdr:col>10</xdr:col>
      <xdr:colOff>268448</xdr:colOff>
      <xdr:row>20</xdr:row>
      <xdr:rowOff>102127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899B80-7C53-44C0-B422-30BDB035F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67025" y="628650"/>
          <a:ext cx="5021423" cy="3283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4291-58D7-4A3A-AEB0-CBE241563C52}">
  <dimension ref="B2:J29"/>
  <sheetViews>
    <sheetView tabSelected="1" zoomScale="85" zoomScaleNormal="85" workbookViewId="0">
      <selection activeCell="F15" sqref="F15"/>
    </sheetView>
  </sheetViews>
  <sheetFormatPr baseColWidth="10" defaultColWidth="11.44140625" defaultRowHeight="14.4" x14ac:dyDescent="0.3"/>
  <cols>
    <col min="1" max="1" width="11.44140625" style="1"/>
    <col min="2" max="2" width="36.6640625" style="1" customWidth="1"/>
    <col min="3" max="3" width="10.6640625" style="1" customWidth="1"/>
    <col min="4" max="4" width="13.44140625" style="1" bestFit="1" customWidth="1"/>
    <col min="5" max="5" width="3.44140625" style="1" customWidth="1"/>
    <col min="6" max="6" width="36.6640625" style="1" customWidth="1"/>
    <col min="7" max="7" width="10.6640625" style="1" customWidth="1"/>
    <col min="8" max="8" width="6.6640625" style="1" customWidth="1"/>
    <col min="9" max="16384" width="11.44140625" style="1"/>
  </cols>
  <sheetData>
    <row r="2" spans="2:10" ht="21" x14ac:dyDescent="0.35">
      <c r="B2" s="25" t="s">
        <v>32</v>
      </c>
    </row>
    <row r="3" spans="2:10" ht="15" thickBot="1" x14ac:dyDescent="0.35"/>
    <row r="4" spans="2:10" ht="15" customHeight="1" x14ac:dyDescent="0.3">
      <c r="B4" s="28" t="s">
        <v>40</v>
      </c>
      <c r="C4" s="28"/>
      <c r="D4" s="28"/>
      <c r="E4" s="28"/>
      <c r="F4" s="24" t="s">
        <v>25</v>
      </c>
    </row>
    <row r="5" spans="2:10" x14ac:dyDescent="0.3">
      <c r="B5" s="28"/>
      <c r="C5" s="28"/>
      <c r="D5" s="28"/>
      <c r="E5" s="28"/>
      <c r="F5" s="23" t="s">
        <v>26</v>
      </c>
    </row>
    <row r="6" spans="2:10" ht="15" thickBot="1" x14ac:dyDescent="0.35">
      <c r="B6" s="28"/>
      <c r="C6" s="28"/>
      <c r="D6" s="28"/>
      <c r="E6" s="28"/>
      <c r="F6" s="22" t="s">
        <v>27</v>
      </c>
    </row>
    <row r="7" spans="2:10" ht="48.75" customHeight="1" x14ac:dyDescent="0.3">
      <c r="B7" s="28"/>
      <c r="C7" s="28"/>
      <c r="D7" s="28"/>
      <c r="E7" s="28"/>
    </row>
    <row r="8" spans="2:10" ht="15" thickBot="1" x14ac:dyDescent="0.35"/>
    <row r="9" spans="2:10" ht="21" customHeight="1" x14ac:dyDescent="0.35">
      <c r="B9" s="32" t="s">
        <v>17</v>
      </c>
      <c r="C9" s="33"/>
      <c r="D9" s="34"/>
      <c r="E9" s="2"/>
      <c r="F9" s="32" t="s">
        <v>16</v>
      </c>
      <c r="G9" s="33"/>
      <c r="H9" s="34"/>
      <c r="J9" s="25"/>
    </row>
    <row r="10" spans="2:10" x14ac:dyDescent="0.3">
      <c r="B10" s="3" t="s">
        <v>0</v>
      </c>
      <c r="C10" s="20">
        <v>3.0000000000000001E-3</v>
      </c>
      <c r="D10" s="4" t="s">
        <v>28</v>
      </c>
      <c r="E10" s="2"/>
      <c r="F10" s="3" t="s">
        <v>6</v>
      </c>
      <c r="G10" s="11">
        <v>400</v>
      </c>
      <c r="H10" s="4" t="s">
        <v>4</v>
      </c>
    </row>
    <row r="11" spans="2:10" ht="15" thickBot="1" x14ac:dyDescent="0.35">
      <c r="B11" s="3" t="s">
        <v>21</v>
      </c>
      <c r="C11" s="20">
        <v>2E-3</v>
      </c>
      <c r="D11" s="4" t="s">
        <v>42</v>
      </c>
      <c r="E11" s="2"/>
      <c r="F11" s="5" t="s">
        <v>2</v>
      </c>
      <c r="G11" s="12">
        <v>10</v>
      </c>
      <c r="H11" s="6" t="s">
        <v>3</v>
      </c>
    </row>
    <row r="12" spans="2:10" ht="15" thickBot="1" x14ac:dyDescent="0.35">
      <c r="B12" s="5" t="s">
        <v>14</v>
      </c>
      <c r="C12" s="21">
        <v>3.0000000000000001E-3</v>
      </c>
      <c r="D12" s="6" t="s">
        <v>28</v>
      </c>
      <c r="E12" s="2"/>
    </row>
    <row r="13" spans="2:10" ht="21" customHeight="1" x14ac:dyDescent="0.3">
      <c r="B13" s="29" t="s">
        <v>19</v>
      </c>
      <c r="C13" s="30"/>
      <c r="D13" s="31"/>
      <c r="E13" s="2"/>
      <c r="F13" s="32" t="s">
        <v>18</v>
      </c>
      <c r="G13" s="33"/>
      <c r="H13" s="34"/>
    </row>
    <row r="14" spans="2:10" x14ac:dyDescent="0.3">
      <c r="B14" s="3" t="s">
        <v>22</v>
      </c>
      <c r="C14" s="20">
        <v>1</v>
      </c>
      <c r="D14" s="4" t="s">
        <v>1</v>
      </c>
      <c r="E14" s="2"/>
      <c r="F14" s="3" t="s">
        <v>31</v>
      </c>
      <c r="G14" s="11">
        <v>3</v>
      </c>
      <c r="H14" s="4" t="s">
        <v>5</v>
      </c>
    </row>
    <row r="15" spans="2:10" ht="15" thickBot="1" x14ac:dyDescent="0.35">
      <c r="B15" s="5" t="s">
        <v>23</v>
      </c>
      <c r="C15" s="21">
        <v>1</v>
      </c>
      <c r="D15" s="6" t="s">
        <v>1</v>
      </c>
      <c r="E15" s="2"/>
      <c r="F15" s="13" t="s">
        <v>34</v>
      </c>
      <c r="G15" s="19">
        <f>IF(F15=Dropdown!B8,Dropdown!C8,IF(F15=Dropdown!B9,Dropdown!C9,IF(Berechnungstool!F15=Dropdown!B10,Dropdown!C10,(IF(Berechnungstool!F15=Dropdown!B11,Dropdown!C11,IF(F15=Dropdown!B12,Dropdown!C12,IF(Berechnungstool!F15=Dropdown!B13,Dropdown!C13,IF(Berechnungstool!F15=Dropdown!B14,Dropdown!C14,"Fehler"))))))))</f>
        <v>0.2</v>
      </c>
      <c r="H15" s="6" t="s">
        <v>1</v>
      </c>
    </row>
    <row r="16" spans="2:10" ht="15" thickBot="1" x14ac:dyDescent="0.35">
      <c r="B16" s="2"/>
      <c r="C16" s="2"/>
      <c r="D16" s="2"/>
      <c r="E16" s="2"/>
      <c r="F16" s="2"/>
      <c r="G16" s="2"/>
      <c r="H16" s="2"/>
    </row>
    <row r="17" spans="2:8" ht="21" customHeight="1" x14ac:dyDescent="0.3">
      <c r="B17" s="32" t="s">
        <v>20</v>
      </c>
      <c r="C17" s="33"/>
      <c r="D17" s="34"/>
      <c r="E17" s="2"/>
      <c r="F17" s="2"/>
      <c r="G17" s="2"/>
      <c r="H17" s="2"/>
    </row>
    <row r="18" spans="2:8" x14ac:dyDescent="0.3">
      <c r="B18" s="3" t="s">
        <v>7</v>
      </c>
      <c r="C18" s="14">
        <f>C10*G10</f>
        <v>1.2</v>
      </c>
      <c r="D18" s="4" t="s">
        <v>4</v>
      </c>
      <c r="E18" s="2"/>
      <c r="F18" s="2"/>
      <c r="G18" s="2"/>
      <c r="H18" s="2"/>
    </row>
    <row r="19" spans="2:8" x14ac:dyDescent="0.3">
      <c r="B19" s="3" t="s">
        <v>12</v>
      </c>
      <c r="C19" s="14">
        <f>SIN(RADIANS(DEGREES(ATAN(G14/100/1))))*G10</f>
        <v>11.994603642268402</v>
      </c>
      <c r="D19" s="4" t="s">
        <v>4</v>
      </c>
      <c r="E19" s="2"/>
      <c r="F19" s="2"/>
      <c r="G19" s="2"/>
      <c r="H19" s="2"/>
    </row>
    <row r="20" spans="2:8" x14ac:dyDescent="0.3">
      <c r="B20" s="3" t="s">
        <v>8</v>
      </c>
      <c r="C20" s="14">
        <f>C12*G10</f>
        <v>1.2</v>
      </c>
      <c r="D20" s="4" t="s">
        <v>4</v>
      </c>
      <c r="E20" s="2"/>
      <c r="F20" s="2"/>
      <c r="G20" s="2"/>
      <c r="H20" s="2"/>
    </row>
    <row r="21" spans="2:8" ht="15" thickBot="1" x14ac:dyDescent="0.35">
      <c r="B21" s="7" t="s">
        <v>9</v>
      </c>
      <c r="C21" s="15">
        <f>C11*G10</f>
        <v>0.8</v>
      </c>
      <c r="D21" s="8" t="s">
        <v>4</v>
      </c>
      <c r="E21" s="2"/>
      <c r="F21" s="2"/>
      <c r="G21" s="2"/>
      <c r="H21" s="2"/>
    </row>
    <row r="22" spans="2:8" ht="15" thickBot="1" x14ac:dyDescent="0.35">
      <c r="B22" s="9" t="s">
        <v>10</v>
      </c>
      <c r="C22" s="16">
        <f>SUM(C18:C21)</f>
        <v>15.194603642268401</v>
      </c>
      <c r="D22" s="10" t="s">
        <v>4</v>
      </c>
      <c r="E22" s="2"/>
      <c r="F22" s="2"/>
      <c r="G22" s="2"/>
      <c r="H22" s="2"/>
    </row>
    <row r="23" spans="2:8" ht="15" thickBot="1" x14ac:dyDescent="0.35">
      <c r="B23" s="2"/>
      <c r="C23" s="2"/>
      <c r="D23" s="2"/>
      <c r="E23" s="2"/>
      <c r="F23" s="2"/>
      <c r="G23" s="2"/>
      <c r="H23" s="2"/>
    </row>
    <row r="24" spans="2:8" ht="21" customHeight="1" x14ac:dyDescent="0.3">
      <c r="B24" s="35" t="s">
        <v>24</v>
      </c>
      <c r="C24" s="36"/>
      <c r="D24" s="37"/>
      <c r="E24" s="2"/>
      <c r="F24"/>
      <c r="G24" s="2"/>
      <c r="H24" s="2"/>
    </row>
    <row r="25" spans="2:8" x14ac:dyDescent="0.3">
      <c r="B25" s="3" t="s">
        <v>15</v>
      </c>
      <c r="C25" s="17">
        <f>C22*G11/356*1000*C15</f>
        <v>426.81470905248318</v>
      </c>
      <c r="D25" s="4" t="s">
        <v>11</v>
      </c>
      <c r="E25" s="2"/>
      <c r="F25" s="2"/>
      <c r="G25" s="2"/>
      <c r="H25" s="2"/>
    </row>
    <row r="26" spans="2:8" ht="15" thickBot="1" x14ac:dyDescent="0.35">
      <c r="B26" s="5" t="s">
        <v>13</v>
      </c>
      <c r="C26" s="18">
        <f>C22/G15*C14</f>
        <v>75.973018211341994</v>
      </c>
      <c r="D26" s="6" t="s">
        <v>4</v>
      </c>
    </row>
    <row r="28" spans="2:8" x14ac:dyDescent="0.3">
      <c r="B28" s="26" t="s">
        <v>29</v>
      </c>
    </row>
    <row r="29" spans="2:8" x14ac:dyDescent="0.3">
      <c r="B29" s="26" t="s">
        <v>30</v>
      </c>
    </row>
  </sheetData>
  <mergeCells count="7">
    <mergeCell ref="B4:E7"/>
    <mergeCell ref="B13:D13"/>
    <mergeCell ref="F13:H13"/>
    <mergeCell ref="B17:D17"/>
    <mergeCell ref="B24:D24"/>
    <mergeCell ref="B9:D9"/>
    <mergeCell ref="F9:H9"/>
  </mergeCell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Bedingung auswählen" xr:uid="{67717EA1-DAF5-45CA-8F02-C7BFB850EBBA}">
          <x14:formula1>
            <xm:f>Dropdown!$B$8:$B$14</xm:f>
          </x14:formula1>
          <xm:sqref>F15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20FFC-7F41-410E-954C-9020023C2F55}">
  <dimension ref="B2:J34"/>
  <sheetViews>
    <sheetView zoomScale="70" zoomScaleNormal="70" workbookViewId="0">
      <selection activeCell="F22" sqref="F22"/>
    </sheetView>
  </sheetViews>
  <sheetFormatPr baseColWidth="10" defaultColWidth="11.44140625" defaultRowHeight="14.4" x14ac:dyDescent="0.3"/>
  <cols>
    <col min="1" max="1" width="11.44140625" style="1"/>
    <col min="2" max="2" width="36.6640625" style="1" customWidth="1"/>
    <col min="3" max="3" width="10.6640625" style="1" customWidth="1"/>
    <col min="4" max="4" width="13.44140625" style="1" bestFit="1" customWidth="1"/>
    <col min="5" max="5" width="3.44140625" style="1" customWidth="1"/>
    <col min="6" max="6" width="36.6640625" style="1" customWidth="1"/>
    <col min="7" max="7" width="10.6640625" style="1" customWidth="1"/>
    <col min="8" max="8" width="6.6640625" style="1" customWidth="1"/>
    <col min="9" max="16384" width="11.44140625" style="1"/>
  </cols>
  <sheetData>
    <row r="2" spans="2:10" ht="21" x14ac:dyDescent="0.35">
      <c r="B2" s="25" t="s">
        <v>32</v>
      </c>
    </row>
    <row r="3" spans="2:10" ht="15" thickBot="1" x14ac:dyDescent="0.35"/>
    <row r="4" spans="2:10" ht="15" customHeight="1" x14ac:dyDescent="0.3">
      <c r="B4" s="28" t="s">
        <v>41</v>
      </c>
      <c r="C4" s="28"/>
      <c r="D4" s="28"/>
      <c r="E4" s="28"/>
      <c r="F4" s="24" t="s">
        <v>25</v>
      </c>
    </row>
    <row r="5" spans="2:10" x14ac:dyDescent="0.3">
      <c r="B5" s="28"/>
      <c r="C5" s="28"/>
      <c r="D5" s="28"/>
      <c r="E5" s="28"/>
      <c r="F5" s="23" t="s">
        <v>26</v>
      </c>
    </row>
    <row r="6" spans="2:10" ht="15" thickBot="1" x14ac:dyDescent="0.35">
      <c r="B6" s="28"/>
      <c r="C6" s="28"/>
      <c r="D6" s="28"/>
      <c r="E6" s="28"/>
      <c r="F6" s="22" t="s">
        <v>27</v>
      </c>
    </row>
    <row r="7" spans="2:10" ht="48.75" customHeight="1" x14ac:dyDescent="0.3">
      <c r="B7" s="28"/>
      <c r="C7" s="28"/>
      <c r="D7" s="28"/>
      <c r="E7" s="28"/>
    </row>
    <row r="8" spans="2:10" ht="15" thickBot="1" x14ac:dyDescent="0.35"/>
    <row r="9" spans="2:10" ht="21" customHeight="1" x14ac:dyDescent="0.35">
      <c r="B9" s="32" t="s">
        <v>17</v>
      </c>
      <c r="C9" s="33"/>
      <c r="D9" s="34"/>
      <c r="E9" s="2"/>
      <c r="F9" s="32" t="s">
        <v>16</v>
      </c>
      <c r="G9" s="33"/>
      <c r="H9" s="34"/>
      <c r="J9" s="25"/>
    </row>
    <row r="10" spans="2:10" x14ac:dyDescent="0.3">
      <c r="B10" s="3" t="s">
        <v>0</v>
      </c>
      <c r="C10" s="20">
        <v>3.0000000000000001E-3</v>
      </c>
      <c r="D10" s="4" t="s">
        <v>28</v>
      </c>
      <c r="E10" s="2"/>
      <c r="F10" s="3" t="s">
        <v>6</v>
      </c>
      <c r="G10" s="11">
        <v>400</v>
      </c>
      <c r="H10" s="4" t="s">
        <v>4</v>
      </c>
    </row>
    <row r="11" spans="2:10" ht="15" thickBot="1" x14ac:dyDescent="0.35">
      <c r="B11" s="3" t="s">
        <v>21</v>
      </c>
      <c r="C11" s="20">
        <v>2E-3</v>
      </c>
      <c r="D11" s="4" t="s">
        <v>42</v>
      </c>
      <c r="E11" s="2"/>
      <c r="F11" s="5" t="s">
        <v>2</v>
      </c>
      <c r="G11" s="12">
        <v>8</v>
      </c>
      <c r="H11" s="6" t="s">
        <v>3</v>
      </c>
    </row>
    <row r="12" spans="2:10" ht="15" thickBot="1" x14ac:dyDescent="0.35">
      <c r="B12" s="5" t="s">
        <v>14</v>
      </c>
      <c r="C12" s="21">
        <v>3.0000000000000001E-3</v>
      </c>
      <c r="D12" s="6" t="s">
        <v>28</v>
      </c>
      <c r="E12" s="2"/>
    </row>
    <row r="13" spans="2:10" ht="21" customHeight="1" x14ac:dyDescent="0.3">
      <c r="B13" s="29" t="s">
        <v>19</v>
      </c>
      <c r="C13" s="30"/>
      <c r="D13" s="31"/>
      <c r="E13" s="2"/>
      <c r="F13" s="32" t="s">
        <v>18</v>
      </c>
      <c r="G13" s="33"/>
      <c r="H13" s="34"/>
    </row>
    <row r="14" spans="2:10" x14ac:dyDescent="0.3">
      <c r="B14" s="3" t="s">
        <v>22</v>
      </c>
      <c r="C14" s="20">
        <v>1.2</v>
      </c>
      <c r="D14" s="4" t="s">
        <v>1</v>
      </c>
      <c r="E14" s="2"/>
      <c r="F14" s="3" t="s">
        <v>31</v>
      </c>
      <c r="G14" s="11">
        <v>3</v>
      </c>
      <c r="H14" s="4" t="s">
        <v>5</v>
      </c>
    </row>
    <row r="15" spans="2:10" ht="15" thickBot="1" x14ac:dyDescent="0.35">
      <c r="B15" s="5" t="s">
        <v>23</v>
      </c>
      <c r="C15" s="21">
        <v>1.5</v>
      </c>
      <c r="D15" s="6" t="s">
        <v>1</v>
      </c>
      <c r="E15" s="2"/>
      <c r="F15" s="13" t="s">
        <v>34</v>
      </c>
      <c r="G15" s="19">
        <f>IF(F15=Dropdown!B8,Dropdown!C8,IF(F15=Dropdown!B9,Dropdown!C9,IF('Rechenbeispiel Heidi'!F15=Dropdown!B10,Dropdown!C10,(IF('Rechenbeispiel Heidi'!F15=Dropdown!B11,Dropdown!C11,IF(F15=Dropdown!B12,Dropdown!C12,IF('Rechenbeispiel Heidi'!F15=Dropdown!B13,Dropdown!C13,IF('Rechenbeispiel Heidi'!F15=Dropdown!B14,Dropdown!C14,"Fehler"))))))))</f>
        <v>0.2</v>
      </c>
      <c r="H15" s="6" t="s">
        <v>1</v>
      </c>
    </row>
    <row r="16" spans="2:10" ht="15" thickBot="1" x14ac:dyDescent="0.35">
      <c r="B16" s="2"/>
      <c r="C16" s="2"/>
      <c r="D16" s="2"/>
      <c r="E16" s="2"/>
      <c r="F16" s="2"/>
      <c r="G16" s="2"/>
      <c r="H16" s="2"/>
    </row>
    <row r="17" spans="2:8" ht="21" customHeight="1" x14ac:dyDescent="0.3">
      <c r="B17" s="32" t="s">
        <v>20</v>
      </c>
      <c r="C17" s="33"/>
      <c r="D17" s="34"/>
      <c r="E17" s="2"/>
      <c r="F17" s="2"/>
      <c r="G17" s="2"/>
      <c r="H17" s="2"/>
    </row>
    <row r="18" spans="2:8" x14ac:dyDescent="0.3">
      <c r="B18" s="3" t="s">
        <v>7</v>
      </c>
      <c r="C18" s="14">
        <f>C10*G10</f>
        <v>1.2</v>
      </c>
      <c r="D18" s="4" t="s">
        <v>4</v>
      </c>
      <c r="E18" s="2"/>
      <c r="F18" s="2"/>
      <c r="G18" s="2"/>
      <c r="H18" s="2"/>
    </row>
    <row r="19" spans="2:8" x14ac:dyDescent="0.3">
      <c r="B19" s="3" t="s">
        <v>12</v>
      </c>
      <c r="C19" s="14">
        <f>SIN(RADIANS(DEGREES(ATAN(G14/100/1))))*G10</f>
        <v>11.994603642268402</v>
      </c>
      <c r="D19" s="4" t="s">
        <v>4</v>
      </c>
      <c r="E19" s="2"/>
      <c r="F19" s="2"/>
      <c r="G19" s="2"/>
      <c r="H19" s="2"/>
    </row>
    <row r="20" spans="2:8" x14ac:dyDescent="0.3">
      <c r="B20" s="3" t="s">
        <v>8</v>
      </c>
      <c r="C20" s="14">
        <f>C12*G10</f>
        <v>1.2</v>
      </c>
      <c r="D20" s="4" t="s">
        <v>4</v>
      </c>
      <c r="E20" s="2"/>
      <c r="F20" s="2"/>
      <c r="G20" s="2"/>
      <c r="H20" s="2"/>
    </row>
    <row r="21" spans="2:8" ht="15" thickBot="1" x14ac:dyDescent="0.35">
      <c r="B21" s="7" t="s">
        <v>9</v>
      </c>
      <c r="C21" s="15">
        <f>C11*G10</f>
        <v>0.8</v>
      </c>
      <c r="D21" s="8" t="s">
        <v>4</v>
      </c>
      <c r="E21" s="2"/>
      <c r="F21" s="2"/>
      <c r="G21" s="2"/>
      <c r="H21" s="2"/>
    </row>
    <row r="22" spans="2:8" ht="15" thickBot="1" x14ac:dyDescent="0.35">
      <c r="B22" s="9" t="s">
        <v>10</v>
      </c>
      <c r="C22" s="16">
        <f>SUM(C18:C21)</f>
        <v>15.194603642268401</v>
      </c>
      <c r="D22" s="10" t="s">
        <v>4</v>
      </c>
      <c r="E22" s="2"/>
      <c r="F22" s="2"/>
      <c r="G22" s="2"/>
      <c r="H22" s="2"/>
    </row>
    <row r="23" spans="2:8" ht="15" thickBot="1" x14ac:dyDescent="0.35">
      <c r="B23" s="2"/>
      <c r="C23" s="2"/>
      <c r="D23" s="2"/>
      <c r="E23" s="2"/>
      <c r="F23" s="2"/>
      <c r="G23" s="2"/>
      <c r="H23" s="2"/>
    </row>
    <row r="24" spans="2:8" ht="21" customHeight="1" x14ac:dyDescent="0.3">
      <c r="B24" s="35" t="s">
        <v>24</v>
      </c>
      <c r="C24" s="36"/>
      <c r="D24" s="37"/>
      <c r="E24" s="2"/>
      <c r="F24"/>
      <c r="G24" s="2"/>
      <c r="H24" s="2"/>
    </row>
    <row r="25" spans="2:8" x14ac:dyDescent="0.3">
      <c r="B25" s="3" t="s">
        <v>15</v>
      </c>
      <c r="C25" s="17">
        <f>C22*G11/356*1000*C15</f>
        <v>512.17765086297982</v>
      </c>
      <c r="D25" s="4" t="s">
        <v>11</v>
      </c>
      <c r="E25" s="2"/>
      <c r="F25" s="2"/>
      <c r="G25" s="2"/>
      <c r="H25" s="2"/>
    </row>
    <row r="26" spans="2:8" ht="15" thickBot="1" x14ac:dyDescent="0.35">
      <c r="B26" s="5" t="s">
        <v>13</v>
      </c>
      <c r="C26" s="18">
        <f>C22/G15*C14</f>
        <v>91.167621853610385</v>
      </c>
      <c r="D26" s="6" t="s">
        <v>4</v>
      </c>
    </row>
    <row r="28" spans="2:8" x14ac:dyDescent="0.3">
      <c r="B28" s="26" t="s">
        <v>29</v>
      </c>
    </row>
    <row r="29" spans="2:8" x14ac:dyDescent="0.3">
      <c r="B29" s="26" t="s">
        <v>30</v>
      </c>
    </row>
    <row r="34" spans="6:6" ht="72" x14ac:dyDescent="0.3">
      <c r="F34" s="27" t="s">
        <v>43</v>
      </c>
    </row>
  </sheetData>
  <sheetProtection sheet="1" objects="1" scenarios="1"/>
  <mergeCells count="7">
    <mergeCell ref="B24:D24"/>
    <mergeCell ref="B4:E7"/>
    <mergeCell ref="B9:D9"/>
    <mergeCell ref="F9:H9"/>
    <mergeCell ref="B13:D13"/>
    <mergeCell ref="F13:H13"/>
    <mergeCell ref="B17:D17"/>
  </mergeCell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Bedingung auswählen" xr:uid="{4F02F57B-827A-4D19-BA3B-F046E77D61FE}">
          <x14:formula1>
            <xm:f>Dropdown!$B$8:$B$14</xm:f>
          </x14:formula1>
          <xm:sqref>F15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1FF-469F-4FE5-B21E-674DBC034C50}">
  <dimension ref="B8:C14"/>
  <sheetViews>
    <sheetView workbookViewId="0">
      <selection activeCell="D33" sqref="D33"/>
    </sheetView>
  </sheetViews>
  <sheetFormatPr baseColWidth="10" defaultRowHeight="14.4" x14ac:dyDescent="0.3"/>
  <sheetData>
    <row r="8" spans="2:3" x14ac:dyDescent="0.3">
      <c r="B8" t="s">
        <v>33</v>
      </c>
      <c r="C8">
        <v>0.8</v>
      </c>
    </row>
    <row r="9" spans="2:3" x14ac:dyDescent="0.3">
      <c r="B9" t="s">
        <v>34</v>
      </c>
      <c r="C9">
        <v>0.2</v>
      </c>
    </row>
    <row r="10" spans="2:3" x14ac:dyDescent="0.3">
      <c r="B10" t="s">
        <v>35</v>
      </c>
      <c r="C10">
        <v>0.35</v>
      </c>
    </row>
    <row r="11" spans="2:3" x14ac:dyDescent="0.3">
      <c r="B11" t="s">
        <v>36</v>
      </c>
      <c r="C11">
        <v>0.15</v>
      </c>
    </row>
    <row r="12" spans="2:3" x14ac:dyDescent="0.3">
      <c r="B12" t="s">
        <v>37</v>
      </c>
      <c r="C12">
        <v>0.25</v>
      </c>
    </row>
    <row r="13" spans="2:3" x14ac:dyDescent="0.3">
      <c r="B13" t="s">
        <v>38</v>
      </c>
      <c r="C13">
        <v>0.1</v>
      </c>
    </row>
    <row r="14" spans="2:3" x14ac:dyDescent="0.3">
      <c r="B14" t="s">
        <v>39</v>
      </c>
      <c r="C14">
        <v>7.4999999999999997E-2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Berechnungstool</vt:lpstr>
      <vt:lpstr>Rechenbeispiel Heidi</vt:lpstr>
      <vt:lpstr>Dropdown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Sommer</dc:creator>
  <cp:lastModifiedBy>Jonas Sommer</cp:lastModifiedBy>
  <dcterms:created xsi:type="dcterms:W3CDTF">2024-08-09T07:24:36Z</dcterms:created>
  <dcterms:modified xsi:type="dcterms:W3CDTF">2024-08-09T17:58:33Z</dcterms:modified>
</cp:coreProperties>
</file>